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45" windowWidth="20730" windowHeight="117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3" i="1"/>
  <c r="P36"/>
  <c r="O36"/>
  <c r="N36"/>
  <c r="K36"/>
  <c r="J36"/>
  <c r="I36"/>
  <c r="G36"/>
  <c r="F36"/>
  <c r="E36"/>
  <c r="D36"/>
  <c r="M35"/>
  <c r="S35" s="1"/>
  <c r="H35"/>
  <c r="C35"/>
  <c r="M34" l="1"/>
  <c r="S34" s="1"/>
  <c r="H34"/>
  <c r="C34"/>
  <c r="M30"/>
  <c r="H30"/>
  <c r="C30"/>
  <c r="M29"/>
  <c r="H29"/>
  <c r="C29"/>
  <c r="M32"/>
  <c r="H32"/>
  <c r="C32"/>
  <c r="M28"/>
  <c r="S28" s="1"/>
  <c r="H28"/>
  <c r="C28"/>
  <c r="M27"/>
  <c r="H27"/>
  <c r="C27"/>
  <c r="M26"/>
  <c r="H26"/>
  <c r="C26"/>
  <c r="M25"/>
  <c r="H25"/>
  <c r="C25"/>
  <c r="M24"/>
  <c r="H24"/>
  <c r="C24"/>
  <c r="H14"/>
  <c r="M23"/>
  <c r="H23"/>
  <c r="C23"/>
  <c r="H22"/>
  <c r="C22"/>
  <c r="M21"/>
  <c r="H21"/>
  <c r="C21"/>
  <c r="M20"/>
  <c r="H20"/>
  <c r="C20"/>
  <c r="M13"/>
  <c r="H13"/>
  <c r="C13"/>
  <c r="M16"/>
  <c r="H16"/>
  <c r="C16"/>
  <c r="M15"/>
  <c r="H15"/>
  <c r="C15"/>
  <c r="M14"/>
  <c r="C14"/>
  <c r="M12"/>
  <c r="H12"/>
  <c r="C12"/>
  <c r="M11"/>
  <c r="H11"/>
  <c r="C11"/>
  <c r="H38"/>
  <c r="C33"/>
  <c r="H31"/>
  <c r="C31"/>
  <c r="M31"/>
  <c r="M17"/>
  <c r="S23" l="1"/>
  <c r="S14"/>
  <c r="S30"/>
  <c r="C36"/>
  <c r="S24"/>
  <c r="S11"/>
  <c r="S27"/>
  <c r="S21"/>
  <c r="H44"/>
  <c r="M43"/>
  <c r="C43"/>
  <c r="C40"/>
  <c r="M33"/>
  <c r="M36" s="1"/>
  <c r="H33"/>
  <c r="H36" s="1"/>
  <c r="L36"/>
  <c r="Q36"/>
  <c r="J18"/>
  <c r="S43" l="1"/>
  <c r="S33"/>
  <c r="S15"/>
  <c r="P45"/>
  <c r="K45"/>
  <c r="F45"/>
  <c r="M39"/>
  <c r="M40"/>
  <c r="C39"/>
  <c r="C38"/>
  <c r="M38"/>
  <c r="C17"/>
  <c r="C18" s="1"/>
  <c r="H17"/>
  <c r="D41"/>
  <c r="E41"/>
  <c r="F41"/>
  <c r="G41"/>
  <c r="J41"/>
  <c r="K41"/>
  <c r="L41"/>
  <c r="N41"/>
  <c r="O41"/>
  <c r="P41"/>
  <c r="Q41"/>
  <c r="D18"/>
  <c r="E18"/>
  <c r="F18"/>
  <c r="G18"/>
  <c r="I18"/>
  <c r="K18"/>
  <c r="L18"/>
  <c r="N18"/>
  <c r="O18"/>
  <c r="P18"/>
  <c r="Q18"/>
  <c r="D45"/>
  <c r="E45"/>
  <c r="G45"/>
  <c r="I45"/>
  <c r="J45"/>
  <c r="L45"/>
  <c r="N45"/>
  <c r="O45"/>
  <c r="Q45"/>
  <c r="R45"/>
  <c r="M44"/>
  <c r="H40"/>
  <c r="S40" s="1"/>
  <c r="H39"/>
  <c r="C44"/>
  <c r="S13" l="1"/>
  <c r="S16"/>
  <c r="M45"/>
  <c r="C45"/>
  <c r="H45"/>
  <c r="S38"/>
  <c r="S44"/>
  <c r="S26"/>
  <c r="S31"/>
  <c r="M41"/>
  <c r="S32"/>
  <c r="L46"/>
  <c r="S29"/>
  <c r="S25"/>
  <c r="S22"/>
  <c r="S20"/>
  <c r="G46"/>
  <c r="N46"/>
  <c r="S39"/>
  <c r="D46"/>
  <c r="S17"/>
  <c r="K46"/>
  <c r="P46"/>
  <c r="E46"/>
  <c r="J46"/>
  <c r="O46"/>
  <c r="C41"/>
  <c r="F46"/>
  <c r="M18"/>
  <c r="H18"/>
  <c r="S12"/>
  <c r="S45" l="1"/>
  <c r="S36"/>
  <c r="M46"/>
  <c r="C46"/>
  <c r="S18"/>
  <c r="I41"/>
  <c r="I46" s="1"/>
  <c r="H41"/>
  <c r="H46" s="1"/>
  <c r="S46" l="1"/>
  <c r="S41"/>
</calcChain>
</file>

<file path=xl/sharedStrings.xml><?xml version="1.0" encoding="utf-8"?>
<sst xmlns="http://schemas.openxmlformats.org/spreadsheetml/2006/main" count="102" uniqueCount="71">
  <si>
    <t>Мероприятия, входящие в план мероприятий программы</t>
  </si>
  <si>
    <t>Всего</t>
  </si>
  <si>
    <t>Федеральный бюджет</t>
  </si>
  <si>
    <t>Областной бюджет</t>
  </si>
  <si>
    <t>Местный бюджет</t>
  </si>
  <si>
    <t>Прочие</t>
  </si>
  <si>
    <t>В том числе:</t>
  </si>
  <si>
    <t>(тыс.руб.)</t>
  </si>
  <si>
    <t>о реализации мероприятий муниципальной программы</t>
  </si>
  <si>
    <t>О Т Ч Е Т</t>
  </si>
  <si>
    <t>Расходы на мероприятия по учету и обслуживанию уличного освещения поселения (03 01600)</t>
  </si>
  <si>
    <t>Расходы на мероприятия по обслуживанию и содержанию автомобильных дорог (01 01150)</t>
  </si>
  <si>
    <t xml:space="preserve">Расходы на мероприятия по капитальному ремонту и ремонту автомобильных дорог общего пользования местного значения ( 02 01650)   </t>
  </si>
  <si>
    <t>Соисполнитель/ участник мероприятия</t>
  </si>
  <si>
    <t>Выполнено на отчетную дату ( нарастающим итогом) тыс. руб.</t>
  </si>
  <si>
    <t>Результат выполнения/ причины не выполнения</t>
  </si>
  <si>
    <t>Исполнение %</t>
  </si>
  <si>
    <t>прочие</t>
  </si>
  <si>
    <t>Итого по подпрограмме 1</t>
  </si>
  <si>
    <t>Итого по подпрограмме 2</t>
  </si>
  <si>
    <t>Итого по программе</t>
  </si>
  <si>
    <t>Итого по подпрограмме 4</t>
  </si>
  <si>
    <t>Итого по подпрограмме 3</t>
  </si>
  <si>
    <t>Расходы на содержание муниципальных казенных учреждений культуры (01 00200)</t>
  </si>
  <si>
    <t>Расходы на содержание   муниципальных казенных учреждений  библиотек (02 00210)</t>
  </si>
  <si>
    <t>выполнено</t>
  </si>
  <si>
    <t>мероприятие выполнено</t>
  </si>
  <si>
    <t>выполнена</t>
  </si>
  <si>
    <t>Подпрограмма 1.Развитие культуры, физической культуры и спорта в Ям-Тесовском сельском поселении Лужского муниципального района (17 1)</t>
  </si>
  <si>
    <t>Подпрограмма 2.Обеспечение устойчивого функционирования жилищно-коммунального хозяйства в Ям-Тесовском сельском поселении Лужского муниципального района (17 2)</t>
  </si>
  <si>
    <t>Расходы на мероприятия по поготовке объектов теплоснабжения к отопительному сезону на территории поселения (01 01560)</t>
  </si>
  <si>
    <t xml:space="preserve">мероприятие выполнено </t>
  </si>
  <si>
    <t xml:space="preserve">меропрятие выполнено  </t>
  </si>
  <si>
    <t>мероприятпе выполнено</t>
  </si>
  <si>
    <t>Расходы на организацию и содержание мест захоронения ( 04 01610)</t>
  </si>
  <si>
    <t>Расходы на прочие мероприятия по благоустройству поселений (05 01620)</t>
  </si>
  <si>
    <t>Развитие автомобильных дорог в Ям-Тесовском сельском поселении Лужского муниципального района (17 3)</t>
  </si>
  <si>
    <t>Подпрограмма 4. Безопасность Ям-Тесовского сельского поселения Лужского муниципального района (17 4)</t>
  </si>
  <si>
    <t xml:space="preserve">мероприятие  не выполнено </t>
  </si>
  <si>
    <t>Расходы на мероприятия по укреплению пожарной безопасности на территории поселения (04 01220)</t>
  </si>
  <si>
    <t>А.Е.Хабаров</t>
  </si>
  <si>
    <t>Исполнитель:Коновалова Наталья Геннадьевна</t>
  </si>
  <si>
    <t>Глава администрации</t>
  </si>
  <si>
    <t>Расходы на мероприятия для детей и молодежи  ( 03 01710)</t>
  </si>
  <si>
    <t>Расходы на организацию и проведение культурно-массовых мероприятий (03 01720)</t>
  </si>
  <si>
    <t>Реализация областного закона от 15 января  2018 года     №3-оз "О содействии участию населения в осуществлении местного самоуправления в иных формах на   территории административных центров муниципальных образований  Ленинградской области            ( 05 S4660)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</si>
  <si>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( 05 S4770)</t>
  </si>
  <si>
    <t>мероприятие   выполнено</t>
  </si>
  <si>
    <t>Расходы на мероприятия по капитальному ремонту многоквартирных домов( 06 02310)</t>
  </si>
  <si>
    <t>Расходы на мероприятия по капитальному ремонту многоквартирных домов( 06 01500)</t>
  </si>
  <si>
    <t>Расходы на мероприятия по укреплению материально технической базы                ( 03 01700)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</si>
  <si>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(01 S0360)</t>
  </si>
  <si>
    <t>Расходы на организацию вывоза несанкционированных свалок (04 01640)</t>
  </si>
  <si>
    <t>Расходы на  мероприятия по созданию мест ТКО          ( 05 S4790)</t>
  </si>
  <si>
    <t>Расходы на  поддержку развития  общественной инфраструктуры 05S4840</t>
  </si>
  <si>
    <t>мероприятие    не выполнено</t>
  </si>
  <si>
    <t>Капитальный ремонт и ремонт автомобильных дорог общего пользования местного значения ( 03 S0140)</t>
  </si>
  <si>
    <t xml:space="preserve">мероприятие   выполнено </t>
  </si>
  <si>
    <t>"Комплексное развитие территории Ям-Тесовского сельского поселения"</t>
  </si>
  <si>
    <r>
      <rPr>
        <b/>
        <sz val="14"/>
        <color theme="1"/>
        <rFont val="Times New Roman"/>
        <family val="1"/>
        <charset val="204"/>
      </rPr>
      <t>за 2021 год</t>
    </r>
    <r>
      <rPr>
        <sz val="14"/>
        <color theme="1"/>
        <rFont val="Times New Roman"/>
        <family val="1"/>
        <charset val="204"/>
      </rPr>
      <t xml:space="preserve"> (нарастающим итогом)</t>
    </r>
  </si>
  <si>
    <t>Объем финансирования                                                                                     План на 2021год</t>
  </si>
  <si>
    <t>Объем финансирования                                                                                     Факт 2021 года</t>
  </si>
  <si>
    <t>Расходы на поддержку развития общественной инфраструктуры муниципального значения    (03 S4840)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</si>
  <si>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(01 S4270)</t>
  </si>
  <si>
    <t>мероприятие  выполнено</t>
  </si>
  <si>
    <t xml:space="preserve">мероприятие не выполнено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</si>
  <si>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                    (07 00730)</t>
  </si>
  <si>
    <t>На реализацию мероприятий по борьбе с  борщевиком Сосновского       ( 05 S4310;)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</si>
  <si>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             ( 4000100730)</t>
  </si>
  <si>
    <t>Расходы на реализацию программ формирования современной городской среды ( 400 F255550)</t>
  </si>
  <si>
    <t>мероприятие не выполнено (экономия затрат в сумме 348,1 т.р.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</si>
</sst>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3" fillId="0" borderId="10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5" fontId="1" fillId="0" borderId="1" xfId="0" applyNumberFormat="1" applyFont="1" applyBorder="1" applyAlignment="1">
      <alignment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165" fontId="1" fillId="0" borderId="1" xfId="0" applyNumberFormat="1" applyFont="1" applyBorder="1"/>
    <xf numFmtId="165" fontId="3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 wrapText="1" shrinkToFit="1"/>
    </xf>
    <xf numFmtId="165" fontId="1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 shrinkToFit="1"/>
    </xf>
    <xf numFmtId="164" fontId="10" fillId="0" borderId="1" xfId="0" applyNumberFormat="1" applyFont="1" applyBorder="1" applyAlignment="1">
      <alignment horizontal="center" vertical="center" wrapText="1" shrinkToFit="1"/>
    </xf>
    <xf numFmtId="165" fontId="10" fillId="0" borderId="1" xfId="0" applyNumberFormat="1" applyFont="1" applyBorder="1" applyAlignment="1">
      <alignment wrapText="1" shrinkToFit="1"/>
    </xf>
    <xf numFmtId="164" fontId="9" fillId="0" borderId="1" xfId="0" applyNumberFormat="1" applyFont="1" applyBorder="1" applyAlignment="1">
      <alignment horizontal="center" vertical="center" wrapText="1" shrinkToFit="1"/>
    </xf>
    <xf numFmtId="0" fontId="1" fillId="3" borderId="0" xfId="0" applyFont="1" applyFill="1"/>
    <xf numFmtId="0" fontId="2" fillId="4" borderId="1" xfId="0" applyFont="1" applyFill="1" applyBorder="1" applyAlignment="1">
      <alignment vertical="center" wrapText="1" shrinkToFit="1"/>
    </xf>
    <xf numFmtId="164" fontId="1" fillId="4" borderId="1" xfId="0" applyNumberFormat="1" applyFont="1" applyFill="1" applyBorder="1" applyAlignment="1">
      <alignment horizontal="center" vertical="center" wrapText="1" shrinkToFit="1"/>
    </xf>
    <xf numFmtId="164" fontId="2" fillId="4" borderId="1" xfId="0" applyNumberFormat="1" applyFont="1" applyFill="1" applyBorder="1" applyAlignment="1">
      <alignment horizontal="center" vertical="center" wrapText="1" shrinkToFit="1"/>
    </xf>
    <xf numFmtId="165" fontId="1" fillId="4" borderId="1" xfId="0" applyNumberFormat="1" applyFont="1" applyFill="1" applyBorder="1" applyAlignment="1">
      <alignment vertical="center" wrapText="1" shrinkToFit="1"/>
    </xf>
    <xf numFmtId="164" fontId="11" fillId="0" borderId="1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top" wrapText="1" shrinkToFit="1"/>
    </xf>
    <xf numFmtId="0" fontId="1" fillId="0" borderId="7" xfId="0" applyFont="1" applyBorder="1" applyAlignment="1">
      <alignment horizontal="center" vertical="top" wrapText="1" shrinkToFit="1"/>
    </xf>
    <xf numFmtId="0" fontId="1" fillId="0" borderId="8" xfId="0" applyFont="1" applyBorder="1" applyAlignment="1">
      <alignment horizontal="center" vertical="top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2" fillId="0" borderId="0" xfId="0" applyFont="1" applyAlignment="1">
      <alignment wrapText="1" shrinkToFit="1"/>
    </xf>
    <xf numFmtId="0" fontId="12" fillId="0" borderId="0" xfId="0" applyFont="1"/>
    <xf numFmtId="0" fontId="13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left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showWhiteSpace="0" view="pageLayout" topLeftCell="A46" zoomScale="80" zoomScalePageLayoutView="80" workbookViewId="0">
      <selection activeCell="R44" sqref="R44"/>
    </sheetView>
  </sheetViews>
  <sheetFormatPr defaultColWidth="9.140625" defaultRowHeight="15.75"/>
  <cols>
    <col min="1" max="1" width="23.140625" style="1" customWidth="1"/>
    <col min="2" max="2" width="7" style="1" customWidth="1"/>
    <col min="3" max="3" width="9.140625" style="1"/>
    <col min="4" max="4" width="8.7109375" style="1" customWidth="1"/>
    <col min="5" max="5" width="10.42578125" style="1" customWidth="1"/>
    <col min="6" max="6" width="9.140625" style="1"/>
    <col min="7" max="7" width="9" style="1" customWidth="1"/>
    <col min="8" max="8" width="10.140625" style="1" customWidth="1"/>
    <col min="9" max="9" width="8" style="1" customWidth="1"/>
    <col min="10" max="10" width="9.5703125" style="1" customWidth="1"/>
    <col min="11" max="11" width="10.140625" style="1" customWidth="1"/>
    <col min="12" max="12" width="8.140625" style="1" customWidth="1"/>
    <col min="13" max="13" width="10.5703125" style="1" customWidth="1"/>
    <col min="14" max="14" width="9.28515625" style="1" customWidth="1"/>
    <col min="15" max="15" width="10.140625" style="1" customWidth="1"/>
    <col min="16" max="16" width="8.5703125" style="1" customWidth="1"/>
    <col min="17" max="17" width="8" style="1" customWidth="1"/>
    <col min="18" max="18" width="14.85546875" style="1" customWidth="1"/>
    <col min="19" max="19" width="6.140625" style="1" customWidth="1"/>
    <col min="20" max="16384" width="9.140625" style="1"/>
  </cols>
  <sheetData>
    <row r="1" spans="1:31" ht="18.75">
      <c r="A1" s="22"/>
      <c r="B1" s="60" t="s">
        <v>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22"/>
      <c r="N1" s="22"/>
      <c r="O1" s="22"/>
      <c r="P1" s="22"/>
      <c r="Q1" s="22"/>
      <c r="R1" s="22"/>
    </row>
    <row r="2" spans="1:31" ht="18.75">
      <c r="A2" s="22"/>
      <c r="B2" s="60" t="s">
        <v>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22"/>
      <c r="N2" s="22"/>
      <c r="O2" s="22"/>
      <c r="P2" s="22"/>
      <c r="Q2" s="22"/>
      <c r="R2" s="22"/>
    </row>
    <row r="3" spans="1:31" ht="18.75">
      <c r="A3" s="22"/>
      <c r="B3" s="60" t="s">
        <v>58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22"/>
      <c r="N3" s="22"/>
      <c r="O3" s="22"/>
      <c r="P3" s="22"/>
      <c r="Q3" s="22"/>
      <c r="R3" s="22"/>
    </row>
    <row r="4" spans="1:31" ht="18.75">
      <c r="A4" s="23"/>
      <c r="B4" s="61" t="s">
        <v>59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23"/>
      <c r="N4" s="23"/>
      <c r="O4" s="23"/>
      <c r="P4" s="23"/>
      <c r="Q4" s="23"/>
      <c r="R4" s="23"/>
    </row>
    <row r="5" spans="1:31">
      <c r="P5" s="19" t="s">
        <v>7</v>
      </c>
      <c r="Q5" s="24"/>
      <c r="R5" s="24"/>
    </row>
    <row r="6" spans="1:31" ht="62.25" customHeight="1">
      <c r="A6" s="63" t="s">
        <v>0</v>
      </c>
      <c r="B6" s="21" t="s">
        <v>13</v>
      </c>
      <c r="C6" s="62" t="s">
        <v>60</v>
      </c>
      <c r="D6" s="62"/>
      <c r="E6" s="62"/>
      <c r="F6" s="62"/>
      <c r="G6" s="62"/>
      <c r="H6" s="62" t="s">
        <v>61</v>
      </c>
      <c r="I6" s="62"/>
      <c r="J6" s="62"/>
      <c r="K6" s="62"/>
      <c r="L6" s="62"/>
      <c r="M6" s="72" t="s">
        <v>14</v>
      </c>
      <c r="N6" s="73"/>
      <c r="O6" s="73"/>
      <c r="P6" s="73"/>
      <c r="Q6" s="74"/>
      <c r="R6" s="69" t="s">
        <v>15</v>
      </c>
      <c r="S6" s="64" t="s">
        <v>16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75" customHeight="1">
      <c r="A7" s="63"/>
      <c r="B7" s="21"/>
      <c r="C7" s="62" t="s">
        <v>1</v>
      </c>
      <c r="D7" s="62" t="s">
        <v>6</v>
      </c>
      <c r="E7" s="62"/>
      <c r="F7" s="62"/>
      <c r="G7" s="62"/>
      <c r="H7" s="62" t="s">
        <v>1</v>
      </c>
      <c r="I7" s="62" t="s">
        <v>6</v>
      </c>
      <c r="J7" s="62"/>
      <c r="K7" s="62"/>
      <c r="L7" s="62"/>
      <c r="M7" s="62" t="s">
        <v>1</v>
      </c>
      <c r="N7" s="75" t="s">
        <v>6</v>
      </c>
      <c r="O7" s="76"/>
      <c r="P7" s="76"/>
      <c r="Q7" s="77"/>
      <c r="R7" s="70"/>
      <c r="S7" s="6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38.25">
      <c r="A8" s="63"/>
      <c r="B8" s="21"/>
      <c r="C8" s="62"/>
      <c r="D8" s="3" t="s">
        <v>2</v>
      </c>
      <c r="E8" s="3" t="s">
        <v>3</v>
      </c>
      <c r="F8" s="3" t="s">
        <v>4</v>
      </c>
      <c r="G8" s="3" t="s">
        <v>5</v>
      </c>
      <c r="H8" s="62"/>
      <c r="I8" s="15" t="s">
        <v>2</v>
      </c>
      <c r="J8" s="15" t="s">
        <v>3</v>
      </c>
      <c r="K8" s="15" t="s">
        <v>4</v>
      </c>
      <c r="L8" s="15" t="s">
        <v>5</v>
      </c>
      <c r="M8" s="62"/>
      <c r="N8" s="29" t="s">
        <v>2</v>
      </c>
      <c r="O8" s="29" t="s">
        <v>3</v>
      </c>
      <c r="P8" s="29" t="s">
        <v>4</v>
      </c>
      <c r="Q8" s="29" t="s">
        <v>17</v>
      </c>
      <c r="R8" s="71"/>
      <c r="S8" s="66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3">
        <v>1</v>
      </c>
      <c r="B9" s="21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4">
        <v>13</v>
      </c>
      <c r="N9" s="4">
        <v>14</v>
      </c>
      <c r="O9" s="4">
        <v>15</v>
      </c>
      <c r="P9" s="4">
        <v>16</v>
      </c>
      <c r="Q9" s="27">
        <v>17</v>
      </c>
      <c r="R9" s="20">
        <v>18</v>
      </c>
      <c r="S9" s="31">
        <v>19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57" t="s">
        <v>28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26"/>
      <c r="R10" s="67"/>
      <c r="S10" s="68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61.5" customHeight="1">
      <c r="A11" s="30" t="s">
        <v>23</v>
      </c>
      <c r="B11" s="14"/>
      <c r="C11" s="5">
        <f>SUM(D11:G11)</f>
        <v>4983</v>
      </c>
      <c r="D11" s="5"/>
      <c r="E11" s="5"/>
      <c r="F11" s="5">
        <v>4983</v>
      </c>
      <c r="G11" s="5"/>
      <c r="H11" s="5">
        <f>SUM(I11:L11)</f>
        <v>4983</v>
      </c>
      <c r="I11" s="5"/>
      <c r="J11" s="5"/>
      <c r="K11" s="5">
        <v>4983</v>
      </c>
      <c r="L11" s="5"/>
      <c r="M11" s="5">
        <f>SUM(N11:Q11)</f>
        <v>4954.7</v>
      </c>
      <c r="N11" s="5"/>
      <c r="O11" s="5"/>
      <c r="P11" s="5">
        <v>4954.7</v>
      </c>
      <c r="Q11" s="5"/>
      <c r="R11" s="41" t="s">
        <v>26</v>
      </c>
      <c r="S11" s="28">
        <f>M11/H11*100</f>
        <v>99.43206903471804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66" customHeight="1">
      <c r="A12" s="30" t="s">
        <v>24</v>
      </c>
      <c r="B12" s="14"/>
      <c r="C12" s="5">
        <f>SUM(D12:G12)</f>
        <v>851.5</v>
      </c>
      <c r="D12" s="5"/>
      <c r="E12" s="5"/>
      <c r="F12" s="5">
        <v>851.5</v>
      </c>
      <c r="G12" s="5"/>
      <c r="H12" s="5">
        <f>SUM(I12:L12)</f>
        <v>851.5</v>
      </c>
      <c r="I12" s="5"/>
      <c r="J12" s="5"/>
      <c r="K12" s="5">
        <v>851.5</v>
      </c>
      <c r="L12" s="5"/>
      <c r="M12" s="5">
        <f>SUM(N12:Q12)</f>
        <v>850.4</v>
      </c>
      <c r="N12" s="5"/>
      <c r="O12" s="5"/>
      <c r="P12" s="5">
        <v>850.4</v>
      </c>
      <c r="Q12" s="5"/>
      <c r="R12" s="41" t="s">
        <v>26</v>
      </c>
      <c r="S12" s="28">
        <f t="shared" ref="S12" si="0">M12/H12*100</f>
        <v>99.870816206694073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79" customFormat="1" ht="80.25" customHeight="1">
      <c r="A13" s="80" t="s">
        <v>62</v>
      </c>
      <c r="B13" s="47"/>
      <c r="C13" s="48">
        <f>SUM(D13:G13)</f>
        <v>1126.3</v>
      </c>
      <c r="D13" s="48"/>
      <c r="E13" s="48">
        <v>1070</v>
      </c>
      <c r="F13" s="48">
        <v>56.3</v>
      </c>
      <c r="G13" s="48"/>
      <c r="H13" s="48">
        <f>SUM(I13:L13)</f>
        <v>1126.3</v>
      </c>
      <c r="I13" s="48"/>
      <c r="J13" s="48">
        <v>1070</v>
      </c>
      <c r="K13" s="48">
        <v>56.3</v>
      </c>
      <c r="L13" s="48"/>
      <c r="M13" s="48">
        <f>SUM(N13:Q13)</f>
        <v>1126.3</v>
      </c>
      <c r="N13" s="48"/>
      <c r="O13" s="48">
        <v>1070</v>
      </c>
      <c r="P13" s="48">
        <v>56.3</v>
      </c>
      <c r="Q13" s="48"/>
      <c r="R13" s="50" t="s">
        <v>26</v>
      </c>
      <c r="S13" s="49">
        <f t="shared" ref="S13:S15" si="1">M13/H13*100</f>
        <v>100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</row>
    <row r="14" spans="1:31" ht="93.75" customHeight="1">
      <c r="A14" s="30" t="s">
        <v>50</v>
      </c>
      <c r="B14" s="14"/>
      <c r="C14" s="48">
        <f>SUM(D14:G14)</f>
        <v>7.9</v>
      </c>
      <c r="D14" s="5"/>
      <c r="E14" s="5"/>
      <c r="F14" s="5">
        <v>7.9</v>
      </c>
      <c r="G14" s="5"/>
      <c r="H14" s="5">
        <f>SUM(I14:L14)</f>
        <v>7.9</v>
      </c>
      <c r="I14" s="5"/>
      <c r="J14" s="5"/>
      <c r="K14" s="5">
        <v>7.9</v>
      </c>
      <c r="L14" s="5"/>
      <c r="M14" s="5">
        <f>SUM(N14:Q14)</f>
        <v>7.9</v>
      </c>
      <c r="N14" s="5"/>
      <c r="O14" s="5"/>
      <c r="P14" s="5">
        <v>7.9</v>
      </c>
      <c r="Q14" s="5"/>
      <c r="R14" s="41" t="s">
        <v>26</v>
      </c>
      <c r="S14" s="28">
        <f>M14/H14*100</f>
        <v>100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59.25" customHeight="1">
      <c r="A15" s="30" t="s">
        <v>43</v>
      </c>
      <c r="B15" s="14"/>
      <c r="C15" s="5">
        <f>SUM(D15:G15)</f>
        <v>4.3</v>
      </c>
      <c r="D15" s="5"/>
      <c r="E15" s="5"/>
      <c r="F15" s="5">
        <v>4.3</v>
      </c>
      <c r="G15" s="5"/>
      <c r="H15" s="5">
        <f>SUM(I15:L15)</f>
        <v>4.3</v>
      </c>
      <c r="I15" s="5"/>
      <c r="J15" s="5"/>
      <c r="K15" s="5">
        <v>4.3</v>
      </c>
      <c r="L15" s="5"/>
      <c r="M15" s="5">
        <f>SUM(N15:Q15)</f>
        <v>4.3</v>
      </c>
      <c r="N15" s="5"/>
      <c r="O15" s="5"/>
      <c r="P15" s="5">
        <v>4.3</v>
      </c>
      <c r="Q15" s="5"/>
      <c r="R15" s="41" t="s">
        <v>47</v>
      </c>
      <c r="S15" s="28">
        <f t="shared" si="1"/>
        <v>100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75.75" customHeight="1">
      <c r="A16" s="30" t="s">
        <v>44</v>
      </c>
      <c r="B16" s="14"/>
      <c r="C16" s="5">
        <f>SUM(D16:G16)</f>
        <v>43</v>
      </c>
      <c r="D16" s="5"/>
      <c r="E16" s="5"/>
      <c r="F16" s="5">
        <v>43</v>
      </c>
      <c r="G16" s="5"/>
      <c r="H16" s="5">
        <f>SUM(I16:L16)</f>
        <v>43</v>
      </c>
      <c r="I16" s="5"/>
      <c r="J16" s="5"/>
      <c r="K16" s="5">
        <v>43</v>
      </c>
      <c r="L16" s="5"/>
      <c r="M16" s="5">
        <f>SUM(N16:Q16)</f>
        <v>43</v>
      </c>
      <c r="N16" s="5"/>
      <c r="O16" s="5"/>
      <c r="P16" s="5">
        <v>43</v>
      </c>
      <c r="Q16" s="5"/>
      <c r="R16" s="41" t="s">
        <v>64</v>
      </c>
      <c r="S16" s="28">
        <f>M16/H16*100</f>
        <v>100</v>
      </c>
      <c r="T16" s="2"/>
      <c r="U16" s="2"/>
      <c r="V16" s="2"/>
      <c r="X16" s="2"/>
      <c r="Y16" s="2"/>
      <c r="Z16" s="2"/>
      <c r="AA16" s="2"/>
      <c r="AB16" s="2"/>
      <c r="AC16" s="2"/>
      <c r="AD16" s="2"/>
      <c r="AE16" s="2"/>
    </row>
    <row r="17" spans="1:31" s="33" customFormat="1" ht="180.75" customHeight="1">
      <c r="A17" s="30" t="s">
        <v>51</v>
      </c>
      <c r="B17" s="14"/>
      <c r="C17" s="5">
        <f t="shared" ref="C17" si="2">SUM(D17:G17)</f>
        <v>2787.2</v>
      </c>
      <c r="D17" s="5"/>
      <c r="E17" s="5">
        <v>1393.6</v>
      </c>
      <c r="F17" s="5">
        <v>1393.6</v>
      </c>
      <c r="G17" s="5"/>
      <c r="H17" s="5">
        <f t="shared" ref="H17" si="3">SUM(I17:L17)</f>
        <v>2787.2</v>
      </c>
      <c r="I17" s="5"/>
      <c r="J17" s="5">
        <v>1393.6</v>
      </c>
      <c r="K17" s="5">
        <v>1393.6</v>
      </c>
      <c r="L17" s="5"/>
      <c r="M17" s="5">
        <f>N17+O17+P17+Q17</f>
        <v>2787.2</v>
      </c>
      <c r="N17" s="5"/>
      <c r="O17" s="5">
        <v>1393.6</v>
      </c>
      <c r="P17" s="5">
        <v>1393.6</v>
      </c>
      <c r="Q17" s="5"/>
      <c r="R17" s="41" t="s">
        <v>26</v>
      </c>
      <c r="S17" s="28">
        <f t="shared" ref="S17" si="4">M17/H17*100</f>
        <v>100</v>
      </c>
      <c r="T17" s="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12.5" customHeight="1">
      <c r="A18" s="34" t="s">
        <v>18</v>
      </c>
      <c r="B18" s="16"/>
      <c r="C18" s="8">
        <f>SUM(C11:C17)</f>
        <v>9803.2000000000007</v>
      </c>
      <c r="D18" s="8">
        <f t="shared" ref="D18:Q18" si="5">SUM(D11:D17)</f>
        <v>0</v>
      </c>
      <c r="E18" s="8">
        <f t="shared" si="5"/>
        <v>2463.6</v>
      </c>
      <c r="F18" s="8">
        <f t="shared" si="5"/>
        <v>7339.6</v>
      </c>
      <c r="G18" s="8">
        <f t="shared" si="5"/>
        <v>0</v>
      </c>
      <c r="H18" s="8">
        <f t="shared" si="5"/>
        <v>9803.2000000000007</v>
      </c>
      <c r="I18" s="8">
        <f t="shared" si="5"/>
        <v>0</v>
      </c>
      <c r="J18" s="8">
        <f t="shared" si="5"/>
        <v>2463.6</v>
      </c>
      <c r="K18" s="8">
        <f t="shared" si="5"/>
        <v>7339.6</v>
      </c>
      <c r="L18" s="8">
        <f t="shared" si="5"/>
        <v>0</v>
      </c>
      <c r="M18" s="8">
        <f t="shared" si="5"/>
        <v>9773.7999999999993</v>
      </c>
      <c r="N18" s="8">
        <f t="shared" si="5"/>
        <v>0</v>
      </c>
      <c r="O18" s="8">
        <f t="shared" si="5"/>
        <v>2463.6</v>
      </c>
      <c r="P18" s="8">
        <f t="shared" si="5"/>
        <v>7310.1999999999989</v>
      </c>
      <c r="Q18" s="8">
        <f t="shared" si="5"/>
        <v>0</v>
      </c>
      <c r="R18" s="8" t="s">
        <v>25</v>
      </c>
      <c r="S18" s="28">
        <f>M18/H18*100</f>
        <v>99.700097927207437</v>
      </c>
      <c r="T18" s="3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56.25" customHeight="1">
      <c r="A19" s="57" t="s">
        <v>29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81" customHeight="1" thickBot="1">
      <c r="A20" s="46" t="s">
        <v>48</v>
      </c>
      <c r="B20" s="47"/>
      <c r="C20" s="48">
        <f>SUM(D20:G20)</f>
        <v>1640</v>
      </c>
      <c r="D20" s="48"/>
      <c r="E20" s="48"/>
      <c r="F20" s="48">
        <v>1640</v>
      </c>
      <c r="G20" s="48"/>
      <c r="H20" s="48">
        <f>SUM(I20:L20)</f>
        <v>1640</v>
      </c>
      <c r="I20" s="48"/>
      <c r="J20" s="48"/>
      <c r="K20" s="48">
        <v>1640</v>
      </c>
      <c r="L20" s="48"/>
      <c r="M20" s="48">
        <f>SUM(N20:Q20)</f>
        <v>1619.5</v>
      </c>
      <c r="N20" s="48"/>
      <c r="O20" s="48"/>
      <c r="P20" s="48">
        <v>1619.5</v>
      </c>
      <c r="Q20" s="48"/>
      <c r="R20" s="48" t="s">
        <v>26</v>
      </c>
      <c r="S20" s="49">
        <f t="shared" ref="S20:S21" si="6">M20/H20*100</f>
        <v>98.75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80.25" customHeight="1" thickBot="1">
      <c r="A21" s="46" t="s">
        <v>49</v>
      </c>
      <c r="B21" s="47"/>
      <c r="C21" s="48">
        <f>SUM(D21:G21)</f>
        <v>1</v>
      </c>
      <c r="D21" s="48"/>
      <c r="E21" s="48"/>
      <c r="F21" s="48">
        <v>1</v>
      </c>
      <c r="G21" s="48"/>
      <c r="H21" s="48">
        <f>SUM(I21:L21)</f>
        <v>1</v>
      </c>
      <c r="I21" s="48"/>
      <c r="J21" s="48"/>
      <c r="K21" s="48">
        <v>1</v>
      </c>
      <c r="L21" s="48"/>
      <c r="M21" s="48">
        <f>SUM(N21:Q21)</f>
        <v>0</v>
      </c>
      <c r="N21" s="48"/>
      <c r="O21" s="48"/>
      <c r="P21" s="48">
        <v>0</v>
      </c>
      <c r="Q21" s="48"/>
      <c r="R21" s="50" t="s">
        <v>65</v>
      </c>
      <c r="S21" s="49">
        <f t="shared" si="6"/>
        <v>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81" customHeight="1">
      <c r="A22" s="14" t="s">
        <v>30</v>
      </c>
      <c r="B22" s="14"/>
      <c r="C22" s="5">
        <f>SUM(D22:G22)</f>
        <v>2</v>
      </c>
      <c r="D22" s="5"/>
      <c r="E22" s="5"/>
      <c r="F22" s="5">
        <v>2</v>
      </c>
      <c r="G22" s="5"/>
      <c r="H22" s="5">
        <f>SUM(I22:L22)</f>
        <v>2</v>
      </c>
      <c r="I22" s="5"/>
      <c r="J22" s="5"/>
      <c r="K22" s="5">
        <v>2</v>
      </c>
      <c r="L22" s="5"/>
      <c r="M22" s="5">
        <v>0</v>
      </c>
      <c r="N22" s="5"/>
      <c r="O22" s="5"/>
      <c r="P22" s="5">
        <v>0</v>
      </c>
      <c r="Q22" s="5"/>
      <c r="R22" s="41" t="s">
        <v>38</v>
      </c>
      <c r="S22" s="28">
        <f t="shared" ref="S22:S36" si="7">M22/H22*100</f>
        <v>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65" customHeight="1">
      <c r="A23" s="14" t="s">
        <v>63</v>
      </c>
      <c r="B23" s="14"/>
      <c r="C23" s="5">
        <f>SUM(D23:G23)</f>
        <v>2240</v>
      </c>
      <c r="D23" s="5"/>
      <c r="E23" s="5">
        <v>2016</v>
      </c>
      <c r="F23" s="5">
        <v>224</v>
      </c>
      <c r="G23" s="5"/>
      <c r="H23" s="5">
        <f>SUM(I23:L23)</f>
        <v>2240</v>
      </c>
      <c r="I23" s="5"/>
      <c r="J23" s="5">
        <v>2016</v>
      </c>
      <c r="K23" s="5">
        <v>224</v>
      </c>
      <c r="L23" s="5"/>
      <c r="M23" s="5">
        <f>SUM(N23:Q23)</f>
        <v>2240</v>
      </c>
      <c r="N23" s="5"/>
      <c r="O23" s="5">
        <v>2016</v>
      </c>
      <c r="P23" s="5">
        <v>224</v>
      </c>
      <c r="Q23" s="5"/>
      <c r="R23" s="41" t="s">
        <v>31</v>
      </c>
      <c r="S23" s="28">
        <f>M23/H23*100</f>
        <v>100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71" customHeight="1">
      <c r="A24" s="14" t="s">
        <v>66</v>
      </c>
      <c r="B24" s="14"/>
      <c r="C24" s="5">
        <f>SUM(D24:G24)</f>
        <v>200</v>
      </c>
      <c r="D24" s="5"/>
      <c r="E24" s="5"/>
      <c r="F24" s="5">
        <v>200</v>
      </c>
      <c r="G24" s="5"/>
      <c r="H24" s="5">
        <f>SUM(I24:L24)</f>
        <v>200</v>
      </c>
      <c r="I24" s="5"/>
      <c r="J24" s="5"/>
      <c r="K24" s="5">
        <v>200</v>
      </c>
      <c r="L24" s="5"/>
      <c r="M24" s="5">
        <f>SUM(N24:Q24)</f>
        <v>198.3</v>
      </c>
      <c r="N24" s="5"/>
      <c r="O24" s="5"/>
      <c r="P24" s="5">
        <v>198.3</v>
      </c>
      <c r="Q24" s="5"/>
      <c r="R24" s="41" t="s">
        <v>31</v>
      </c>
      <c r="S24" s="28">
        <f>M24/H24*100</f>
        <v>99.15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69.75" customHeight="1">
      <c r="A25" s="14" t="s">
        <v>10</v>
      </c>
      <c r="B25" s="14"/>
      <c r="C25" s="5">
        <f>SUM(D25:G25)</f>
        <v>1950</v>
      </c>
      <c r="D25" s="5"/>
      <c r="E25" s="5"/>
      <c r="F25" s="5">
        <v>1950</v>
      </c>
      <c r="G25" s="5"/>
      <c r="H25" s="5">
        <f>SUM(I25:L25)</f>
        <v>1950</v>
      </c>
      <c r="I25" s="5"/>
      <c r="J25" s="5"/>
      <c r="K25" s="5">
        <v>1950</v>
      </c>
      <c r="L25" s="5"/>
      <c r="M25" s="5">
        <f>SUM(N25:Q25)</f>
        <v>1936.7</v>
      </c>
      <c r="N25" s="5"/>
      <c r="O25" s="5"/>
      <c r="P25" s="5">
        <v>1936.7</v>
      </c>
      <c r="Q25" s="5"/>
      <c r="R25" s="41" t="s">
        <v>31</v>
      </c>
      <c r="S25" s="28">
        <f t="shared" si="7"/>
        <v>99.317948717948724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44.25" customHeight="1">
      <c r="A26" s="14" t="s">
        <v>34</v>
      </c>
      <c r="B26" s="14"/>
      <c r="C26" s="5">
        <f>SUM(D26:G26)</f>
        <v>100</v>
      </c>
      <c r="D26" s="5"/>
      <c r="E26" s="5"/>
      <c r="F26" s="5">
        <v>100</v>
      </c>
      <c r="G26" s="5"/>
      <c r="H26" s="5">
        <f>SUM(I26:L26)</f>
        <v>100</v>
      </c>
      <c r="I26" s="5"/>
      <c r="J26" s="5"/>
      <c r="K26" s="5">
        <v>100</v>
      </c>
      <c r="L26" s="5"/>
      <c r="M26" s="5">
        <f>SUM(N26:Q26)</f>
        <v>100</v>
      </c>
      <c r="N26" s="5"/>
      <c r="O26" s="5"/>
      <c r="P26" s="5">
        <v>100</v>
      </c>
      <c r="Q26" s="5"/>
      <c r="R26" s="41" t="s">
        <v>64</v>
      </c>
      <c r="S26" s="28">
        <f t="shared" si="7"/>
        <v>100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54.75" customHeight="1">
      <c r="A27" s="14" t="s">
        <v>52</v>
      </c>
      <c r="B27" s="14"/>
      <c r="C27" s="5">
        <f>SUM(D27:G27)</f>
        <v>54</v>
      </c>
      <c r="D27" s="5"/>
      <c r="E27" s="5"/>
      <c r="F27" s="5">
        <v>54</v>
      </c>
      <c r="G27" s="5"/>
      <c r="H27" s="5">
        <f>SUM(I27:L27)</f>
        <v>54</v>
      </c>
      <c r="I27" s="5"/>
      <c r="J27" s="5"/>
      <c r="K27" s="5">
        <v>54</v>
      </c>
      <c r="L27" s="5"/>
      <c r="M27" s="5">
        <f>SUM(N27:Q27)</f>
        <v>37.5</v>
      </c>
      <c r="N27" s="5"/>
      <c r="O27" s="5"/>
      <c r="P27" s="5">
        <v>37.5</v>
      </c>
      <c r="Q27" s="5"/>
      <c r="R27" s="41" t="s">
        <v>64</v>
      </c>
      <c r="S27" s="28">
        <f t="shared" si="7"/>
        <v>69.444444444444443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58.5" customHeight="1">
      <c r="A28" s="14" t="s">
        <v>35</v>
      </c>
      <c r="B28" s="14"/>
      <c r="C28" s="5">
        <f>SUM(D28:G28)</f>
        <v>766.2</v>
      </c>
      <c r="D28" s="5"/>
      <c r="E28" s="5"/>
      <c r="F28" s="5">
        <v>766.2</v>
      </c>
      <c r="G28" s="5"/>
      <c r="H28" s="5">
        <f>SUM(I28:L28)</f>
        <v>766.2</v>
      </c>
      <c r="I28" s="5"/>
      <c r="J28" s="5"/>
      <c r="K28" s="5">
        <v>766.2</v>
      </c>
      <c r="L28" s="5"/>
      <c r="M28" s="5">
        <f>SUM(N28:Q28)</f>
        <v>748.8</v>
      </c>
      <c r="N28" s="5"/>
      <c r="O28" s="5"/>
      <c r="P28" s="5">
        <v>748.8</v>
      </c>
      <c r="Q28" s="5"/>
      <c r="R28" s="41" t="s">
        <v>32</v>
      </c>
      <c r="S28" s="28">
        <f t="shared" ref="S28" si="8">M28/H28*100</f>
        <v>97.729052466718855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82.25" customHeight="1">
      <c r="A29" s="47" t="s">
        <v>45</v>
      </c>
      <c r="B29" s="47"/>
      <c r="C29" s="48">
        <f>SUM(D29:G29)</f>
        <v>1177</v>
      </c>
      <c r="D29" s="48"/>
      <c r="E29" s="48">
        <v>1059.3</v>
      </c>
      <c r="F29" s="48">
        <v>117.7</v>
      </c>
      <c r="G29" s="48"/>
      <c r="H29" s="48">
        <f>SUM(I29:L29)</f>
        <v>1177</v>
      </c>
      <c r="I29" s="48"/>
      <c r="J29" s="48">
        <v>1059.3</v>
      </c>
      <c r="K29" s="48">
        <v>117.7</v>
      </c>
      <c r="L29" s="48"/>
      <c r="M29" s="48">
        <f>SUM(N29:Q29)</f>
        <v>1177</v>
      </c>
      <c r="N29" s="48"/>
      <c r="O29" s="48">
        <v>1059.3</v>
      </c>
      <c r="P29" s="48">
        <v>117.7</v>
      </c>
      <c r="Q29" s="48"/>
      <c r="R29" s="50" t="s">
        <v>33</v>
      </c>
      <c r="S29" s="49">
        <f t="shared" ref="S29:S30" si="9">M29/H29*100</f>
        <v>100</v>
      </c>
      <c r="T29" s="2"/>
    </row>
    <row r="30" spans="1:31" ht="210" customHeight="1">
      <c r="A30" s="14" t="s">
        <v>46</v>
      </c>
      <c r="B30" s="47"/>
      <c r="C30" s="48">
        <f>SUM(D30:G30)</f>
        <v>520.1</v>
      </c>
      <c r="D30" s="48"/>
      <c r="E30" s="48">
        <v>468.1</v>
      </c>
      <c r="F30" s="48">
        <v>52</v>
      </c>
      <c r="G30" s="48"/>
      <c r="H30" s="48">
        <f>SUM(I30:L30)</f>
        <v>520.1</v>
      </c>
      <c r="I30" s="48"/>
      <c r="J30" s="48">
        <v>468.1</v>
      </c>
      <c r="K30" s="48">
        <v>52</v>
      </c>
      <c r="L30" s="48"/>
      <c r="M30" s="48">
        <f>SUM(N30:Q30)</f>
        <v>520.1</v>
      </c>
      <c r="N30" s="48"/>
      <c r="O30" s="48">
        <v>468.1</v>
      </c>
      <c r="P30" s="48">
        <v>52</v>
      </c>
      <c r="Q30" s="48"/>
      <c r="R30" s="41" t="s">
        <v>26</v>
      </c>
      <c r="S30" s="49">
        <f t="shared" si="9"/>
        <v>100</v>
      </c>
      <c r="T30" s="2"/>
    </row>
    <row r="31" spans="1:31" ht="52.5" customHeight="1">
      <c r="A31" s="14" t="s">
        <v>53</v>
      </c>
      <c r="B31" s="14"/>
      <c r="C31" s="5">
        <f>D31+E31+F31+G31</f>
        <v>2755.2999999999997</v>
      </c>
      <c r="D31" s="5"/>
      <c r="E31" s="5">
        <v>2056.6999999999998</v>
      </c>
      <c r="F31" s="5">
        <v>698.6</v>
      </c>
      <c r="G31" s="5"/>
      <c r="H31" s="5">
        <f>I31+J31+K31+L31</f>
        <v>2755.2999999999997</v>
      </c>
      <c r="I31" s="5"/>
      <c r="J31" s="5">
        <v>2056.6999999999998</v>
      </c>
      <c r="K31" s="5">
        <v>698.6</v>
      </c>
      <c r="L31" s="5"/>
      <c r="M31" s="5">
        <f>O31+N31+P31+Q31</f>
        <v>2755.2999999999997</v>
      </c>
      <c r="N31" s="5"/>
      <c r="O31" s="5">
        <v>2056.6999999999998</v>
      </c>
      <c r="P31" s="5">
        <v>698.6</v>
      </c>
      <c r="Q31" s="5"/>
      <c r="R31" s="41" t="s">
        <v>26</v>
      </c>
      <c r="S31" s="28">
        <f t="shared" si="7"/>
        <v>100</v>
      </c>
    </row>
    <row r="32" spans="1:31" s="51" customFormat="1" ht="67.5" customHeight="1">
      <c r="A32" s="81" t="s">
        <v>67</v>
      </c>
      <c r="B32" s="14"/>
      <c r="C32" s="5">
        <f>SUM(D32:G32)</f>
        <v>2284.5</v>
      </c>
      <c r="D32" s="5"/>
      <c r="E32" s="5">
        <v>1952.3</v>
      </c>
      <c r="F32" s="5">
        <v>332.2</v>
      </c>
      <c r="G32" s="5"/>
      <c r="H32" s="5">
        <f>SUM(I32:L32)</f>
        <v>2284.5</v>
      </c>
      <c r="I32" s="5"/>
      <c r="J32" s="5">
        <v>1952.3</v>
      </c>
      <c r="K32" s="5">
        <v>332.2</v>
      </c>
      <c r="L32" s="5"/>
      <c r="M32" s="5">
        <f>SUM(N32:Q32)</f>
        <v>2275.4</v>
      </c>
      <c r="N32" s="5"/>
      <c r="O32" s="5">
        <v>1952.3</v>
      </c>
      <c r="P32" s="5">
        <v>323.10000000000002</v>
      </c>
      <c r="Q32" s="5"/>
      <c r="R32" s="41" t="s">
        <v>26</v>
      </c>
      <c r="S32" s="39">
        <f t="shared" ref="S32" si="10">M32/H32*100</f>
        <v>99.601663383672573</v>
      </c>
    </row>
    <row r="33" spans="1:20" ht="51.75" customHeight="1">
      <c r="A33" s="52" t="s">
        <v>54</v>
      </c>
      <c r="B33" s="52"/>
      <c r="C33" s="53">
        <f>D33+E33+F33</f>
        <v>1684.2</v>
      </c>
      <c r="D33" s="53"/>
      <c r="E33" s="53">
        <v>1600</v>
      </c>
      <c r="F33" s="53">
        <v>84.2</v>
      </c>
      <c r="G33" s="53"/>
      <c r="H33" s="53">
        <f>SUM(I33:L33)</f>
        <v>1684.2</v>
      </c>
      <c r="I33" s="53"/>
      <c r="J33" s="53">
        <v>1600</v>
      </c>
      <c r="K33" s="53">
        <v>84.2</v>
      </c>
      <c r="L33" s="53"/>
      <c r="M33" s="53">
        <f t="shared" ref="M33" si="11">SUM(N33:Q33)</f>
        <v>1684.2</v>
      </c>
      <c r="N33" s="53"/>
      <c r="O33" s="53">
        <v>1600</v>
      </c>
      <c r="P33" s="53">
        <v>84.2</v>
      </c>
      <c r="Q33" s="53"/>
      <c r="R33" s="54" t="s">
        <v>26</v>
      </c>
      <c r="S33" s="55">
        <f t="shared" ref="S33" si="12">M33/H33*100</f>
        <v>100</v>
      </c>
    </row>
    <row r="34" spans="1:20" ht="144" customHeight="1">
      <c r="A34" s="52" t="s">
        <v>68</v>
      </c>
      <c r="B34" s="52"/>
      <c r="C34" s="53">
        <f>SUM(D34:G34)</f>
        <v>200</v>
      </c>
      <c r="D34" s="53"/>
      <c r="E34" s="53"/>
      <c r="F34" s="53">
        <v>200</v>
      </c>
      <c r="G34" s="53"/>
      <c r="H34" s="53">
        <f>SUM(I34:L34)</f>
        <v>200</v>
      </c>
      <c r="I34" s="53"/>
      <c r="J34" s="53"/>
      <c r="K34" s="53">
        <v>200</v>
      </c>
      <c r="L34" s="53"/>
      <c r="M34" s="53">
        <f>SUM(N34:Q34)</f>
        <v>180</v>
      </c>
      <c r="N34" s="53"/>
      <c r="O34" s="53"/>
      <c r="P34" s="53">
        <v>180</v>
      </c>
      <c r="Q34" s="53"/>
      <c r="R34" s="54" t="s">
        <v>26</v>
      </c>
      <c r="S34" s="55">
        <f>M34/H34*100</f>
        <v>90</v>
      </c>
    </row>
    <row r="35" spans="1:20" ht="72.75" customHeight="1">
      <c r="A35" s="52" t="s">
        <v>69</v>
      </c>
      <c r="B35" s="52"/>
      <c r="C35" s="53">
        <f>SUM(D35:G35)</f>
        <v>11854.099999999999</v>
      </c>
      <c r="D35" s="53">
        <v>3130.7</v>
      </c>
      <c r="E35" s="53">
        <v>6865.1</v>
      </c>
      <c r="F35" s="53">
        <v>1858.3</v>
      </c>
      <c r="G35" s="53"/>
      <c r="H35" s="53">
        <f>SUM(I35:L35)</f>
        <v>11854.099999999999</v>
      </c>
      <c r="I35" s="53">
        <v>3130.7</v>
      </c>
      <c r="J35" s="53">
        <v>6865.1</v>
      </c>
      <c r="K35" s="53">
        <v>1858.3</v>
      </c>
      <c r="L35" s="53"/>
      <c r="M35" s="53">
        <f>SUM(N35:Q35)</f>
        <v>11853.3</v>
      </c>
      <c r="N35" s="53">
        <v>3130.7</v>
      </c>
      <c r="O35" s="53">
        <v>6865.1</v>
      </c>
      <c r="P35" s="53">
        <v>1857.5</v>
      </c>
      <c r="Q35" s="53"/>
      <c r="R35" s="54" t="s">
        <v>26</v>
      </c>
      <c r="S35" s="55">
        <f>M35/H35*100</f>
        <v>99.993251280147803</v>
      </c>
    </row>
    <row r="36" spans="1:20" ht="45.75" customHeight="1">
      <c r="A36" s="17" t="s">
        <v>19</v>
      </c>
      <c r="B36" s="17"/>
      <c r="C36" s="42">
        <f>SUM(C20:C35)</f>
        <v>27428.399999999998</v>
      </c>
      <c r="D36" s="42">
        <f>SUM(D20:D35)</f>
        <v>3130.7</v>
      </c>
      <c r="E36" s="8">
        <f>SUM(E20:E35)</f>
        <v>16017.500000000002</v>
      </c>
      <c r="F36" s="8">
        <f>SUM(F20:F35)</f>
        <v>8280.1999999999989</v>
      </c>
      <c r="G36" s="8">
        <f>SUM(G20:G35)</f>
        <v>0</v>
      </c>
      <c r="H36" s="8">
        <f>SUM(H20:H35)</f>
        <v>27428.399999999998</v>
      </c>
      <c r="I36" s="42">
        <f>SUM(I20:I35)</f>
        <v>3130.7</v>
      </c>
      <c r="J36" s="8">
        <f>SUM(J20:J35)</f>
        <v>16017.500000000002</v>
      </c>
      <c r="K36" s="8">
        <f>SUM(K20:K35)</f>
        <v>8280.1999999999989</v>
      </c>
      <c r="L36" s="8">
        <f>SUM(L20:L33)</f>
        <v>0</v>
      </c>
      <c r="M36" s="8">
        <f>SUM(M20:M35)</f>
        <v>27326.1</v>
      </c>
      <c r="N36" s="8">
        <f>SUM(N20:N35)</f>
        <v>3130.7</v>
      </c>
      <c r="O36" s="8">
        <f>SUM(O20:O35)</f>
        <v>16017.500000000002</v>
      </c>
      <c r="P36" s="8">
        <f>SUM(P20:P35)</f>
        <v>8177.9000000000005</v>
      </c>
      <c r="Q36" s="8">
        <f>SUM(Q20:Q33)</f>
        <v>0</v>
      </c>
      <c r="R36" s="42" t="s">
        <v>25</v>
      </c>
      <c r="S36" s="39">
        <f t="shared" si="7"/>
        <v>99.627028918930748</v>
      </c>
    </row>
    <row r="37" spans="1:20" ht="99.75" customHeight="1">
      <c r="A37" s="57" t="s">
        <v>36</v>
      </c>
      <c r="B37" s="58"/>
      <c r="C37" s="58"/>
      <c r="D37" s="58"/>
      <c r="E37" s="58"/>
      <c r="F37" s="58"/>
      <c r="G37" s="58"/>
      <c r="H37" s="58"/>
      <c r="I37" s="58"/>
      <c r="J37" s="58"/>
      <c r="K37" s="59"/>
      <c r="L37" s="5"/>
      <c r="M37" s="5"/>
      <c r="N37" s="5"/>
      <c r="O37" s="5"/>
      <c r="P37" s="5"/>
      <c r="Q37" s="5"/>
      <c r="R37" s="5"/>
      <c r="S37" s="25"/>
    </row>
    <row r="38" spans="1:20" s="33" customFormat="1" ht="116.25" customHeight="1">
      <c r="A38" s="14" t="s">
        <v>11</v>
      </c>
      <c r="B38" s="14"/>
      <c r="C38" s="5">
        <f>SUM(D38:G38)</f>
        <v>1648.3</v>
      </c>
      <c r="D38" s="7"/>
      <c r="E38" s="7"/>
      <c r="F38" s="7">
        <v>1648.3</v>
      </c>
      <c r="G38" s="7"/>
      <c r="H38" s="5">
        <f>I38+J38+K38+L38</f>
        <v>1648.3</v>
      </c>
      <c r="I38" s="7"/>
      <c r="J38" s="7"/>
      <c r="K38" s="7">
        <v>1648.3</v>
      </c>
      <c r="L38" s="7"/>
      <c r="M38" s="5">
        <f>SUM(N38:Q38)</f>
        <v>1300.2</v>
      </c>
      <c r="N38" s="7"/>
      <c r="O38" s="7"/>
      <c r="P38" s="7">
        <v>1300.2</v>
      </c>
      <c r="Q38" s="7"/>
      <c r="R38" s="44" t="s">
        <v>70</v>
      </c>
      <c r="S38" s="37">
        <f>M38/H38*100</f>
        <v>78.881271613177219</v>
      </c>
      <c r="T38" s="1"/>
    </row>
    <row r="39" spans="1:20" ht="99" customHeight="1">
      <c r="A39" s="14" t="s">
        <v>12</v>
      </c>
      <c r="B39" s="14"/>
      <c r="C39" s="5">
        <f t="shared" ref="C39" si="13">SUM(D39:G39)</f>
        <v>1952</v>
      </c>
      <c r="D39" s="7"/>
      <c r="E39" s="7"/>
      <c r="F39" s="7">
        <v>1952</v>
      </c>
      <c r="G39" s="7"/>
      <c r="H39" s="5">
        <f>I39+J39+K39+L39</f>
        <v>1952</v>
      </c>
      <c r="I39" s="7"/>
      <c r="J39" s="7"/>
      <c r="K39" s="7">
        <v>1952</v>
      </c>
      <c r="L39" s="7"/>
      <c r="M39" s="5">
        <f t="shared" ref="M39:M40" si="14">SUM(N39:Q39)</f>
        <v>1952</v>
      </c>
      <c r="N39" s="7"/>
      <c r="O39" s="7"/>
      <c r="P39" s="7">
        <v>1952</v>
      </c>
      <c r="Q39" s="7"/>
      <c r="R39" s="44" t="s">
        <v>26</v>
      </c>
      <c r="S39" s="40">
        <f>M39/H39*100</f>
        <v>100</v>
      </c>
      <c r="T39" s="33"/>
    </row>
    <row r="40" spans="1:20" ht="100.5" customHeight="1">
      <c r="A40" s="14" t="s">
        <v>56</v>
      </c>
      <c r="B40" s="14"/>
      <c r="C40" s="5">
        <f>SUM(D40:G40)</f>
        <v>4206</v>
      </c>
      <c r="D40" s="7"/>
      <c r="E40" s="7">
        <v>2723.4</v>
      </c>
      <c r="F40" s="7">
        <v>1482.6</v>
      </c>
      <c r="G40" s="7"/>
      <c r="H40" s="5">
        <f>I40+J40+K40+L40</f>
        <v>4206</v>
      </c>
      <c r="I40" s="7"/>
      <c r="J40" s="7">
        <v>2723.4</v>
      </c>
      <c r="K40" s="7">
        <v>1482.6</v>
      </c>
      <c r="L40" s="7"/>
      <c r="M40" s="5">
        <f t="shared" si="14"/>
        <v>4206</v>
      </c>
      <c r="N40" s="7"/>
      <c r="O40" s="7">
        <v>2723.4</v>
      </c>
      <c r="P40" s="7">
        <v>1482.6</v>
      </c>
      <c r="Q40" s="7"/>
      <c r="R40" s="5" t="s">
        <v>57</v>
      </c>
      <c r="S40" s="40">
        <f>M40/H40*100</f>
        <v>100</v>
      </c>
    </row>
    <row r="41" spans="1:20" ht="31.5" customHeight="1">
      <c r="A41" s="36" t="s">
        <v>22</v>
      </c>
      <c r="B41" s="18"/>
      <c r="C41" s="6">
        <f t="shared" ref="C41:Q41" si="15">SUM(C38:C40)</f>
        <v>7806.3</v>
      </c>
      <c r="D41" s="6">
        <f t="shared" si="15"/>
        <v>0</v>
      </c>
      <c r="E41" s="6">
        <f t="shared" si="15"/>
        <v>2723.4</v>
      </c>
      <c r="F41" s="6">
        <f t="shared" si="15"/>
        <v>5082.8999999999996</v>
      </c>
      <c r="G41" s="6">
        <f t="shared" si="15"/>
        <v>0</v>
      </c>
      <c r="H41" s="6">
        <f t="shared" si="15"/>
        <v>7806.3</v>
      </c>
      <c r="I41" s="6">
        <f t="shared" si="15"/>
        <v>0</v>
      </c>
      <c r="J41" s="6">
        <f t="shared" si="15"/>
        <v>2723.4</v>
      </c>
      <c r="K41" s="6">
        <f t="shared" si="15"/>
        <v>5082.8999999999996</v>
      </c>
      <c r="L41" s="6">
        <f t="shared" si="15"/>
        <v>0</v>
      </c>
      <c r="M41" s="6">
        <f t="shared" si="15"/>
        <v>7458.2</v>
      </c>
      <c r="N41" s="6">
        <f t="shared" si="15"/>
        <v>0</v>
      </c>
      <c r="O41" s="6">
        <f t="shared" si="15"/>
        <v>2723.4</v>
      </c>
      <c r="P41" s="6">
        <f t="shared" si="15"/>
        <v>4734.7999999999993</v>
      </c>
      <c r="Q41" s="6">
        <f t="shared" si="15"/>
        <v>0</v>
      </c>
      <c r="R41" s="5" t="s">
        <v>57</v>
      </c>
      <c r="S41" s="38">
        <f>M41/H41*100</f>
        <v>95.540781163931683</v>
      </c>
    </row>
    <row r="42" spans="1:20" ht="90" customHeight="1">
      <c r="A42" s="57" t="s">
        <v>37</v>
      </c>
      <c r="B42" s="58"/>
      <c r="C42" s="58"/>
      <c r="D42" s="58"/>
      <c r="E42" s="58"/>
      <c r="F42" s="58"/>
      <c r="G42" s="58"/>
      <c r="H42" s="58"/>
      <c r="I42" s="58"/>
      <c r="J42" s="58"/>
      <c r="K42" s="59"/>
      <c r="L42" s="7"/>
      <c r="M42" s="5"/>
      <c r="N42" s="7"/>
      <c r="O42" s="7"/>
      <c r="P42" s="7"/>
      <c r="Q42" s="7"/>
      <c r="R42" s="7"/>
      <c r="S42" s="25"/>
    </row>
    <row r="43" spans="1:20" ht="88.5" customHeight="1">
      <c r="A43" s="14" t="s">
        <v>39</v>
      </c>
      <c r="B43" s="14"/>
      <c r="C43" s="5">
        <f t="shared" ref="C43" si="16">D43+E43+F43+G43</f>
        <v>78</v>
      </c>
      <c r="D43" s="7"/>
      <c r="E43" s="7"/>
      <c r="F43" s="7">
        <v>78</v>
      </c>
      <c r="G43" s="9"/>
      <c r="H43" s="5">
        <f>SUM(I43:L43)</f>
        <v>78</v>
      </c>
      <c r="I43" s="9"/>
      <c r="J43" s="9"/>
      <c r="K43" s="9">
        <v>78</v>
      </c>
      <c r="L43" s="9"/>
      <c r="M43" s="5">
        <f>SUM(N43:Q43)</f>
        <v>77.3</v>
      </c>
      <c r="N43" s="9"/>
      <c r="O43" s="9"/>
      <c r="P43" s="9">
        <v>77.3</v>
      </c>
      <c r="Q43" s="9"/>
      <c r="R43" s="43" t="s">
        <v>55</v>
      </c>
      <c r="S43" s="25">
        <f>M43/C43*100</f>
        <v>99.102564102564088</v>
      </c>
    </row>
    <row r="44" spans="1:20" ht="216" customHeight="1">
      <c r="A44" s="14" t="s">
        <v>46</v>
      </c>
      <c r="B44" s="14"/>
      <c r="C44" s="5">
        <f t="shared" ref="C44" si="17">D44+E44+F44+G44</f>
        <v>1500</v>
      </c>
      <c r="D44" s="7"/>
      <c r="E44" s="7">
        <v>1350</v>
      </c>
      <c r="F44" s="7">
        <v>150</v>
      </c>
      <c r="G44" s="9"/>
      <c r="H44" s="5">
        <f>I44+J44+K44</f>
        <v>1500</v>
      </c>
      <c r="I44" s="9"/>
      <c r="J44" s="9">
        <v>1350</v>
      </c>
      <c r="K44" s="9">
        <v>150</v>
      </c>
      <c r="L44" s="9"/>
      <c r="M44" s="5">
        <f>SUM(N44:Q44)</f>
        <v>1500</v>
      </c>
      <c r="N44" s="9"/>
      <c r="O44" s="9">
        <v>1350</v>
      </c>
      <c r="P44" s="9">
        <v>150</v>
      </c>
      <c r="Q44" s="9"/>
      <c r="R44" s="43" t="s">
        <v>47</v>
      </c>
      <c r="S44" s="25">
        <f>M44/C44*100</f>
        <v>100</v>
      </c>
    </row>
    <row r="45" spans="1:20" ht="71.25" customHeight="1">
      <c r="A45" s="10" t="s">
        <v>21</v>
      </c>
      <c r="B45" s="10"/>
      <c r="C45" s="8">
        <f>SUM(C43:C44)</f>
        <v>1578</v>
      </c>
      <c r="D45" s="8">
        <f t="shared" ref="D45:R45" si="18">SUM(D44)</f>
        <v>0</v>
      </c>
      <c r="E45" s="8">
        <f t="shared" si="18"/>
        <v>1350</v>
      </c>
      <c r="F45" s="8">
        <f>SUM(F43:F44)</f>
        <v>228</v>
      </c>
      <c r="G45" s="8">
        <f t="shared" si="18"/>
        <v>0</v>
      </c>
      <c r="H45" s="8">
        <f>SUM(H43:H44)</f>
        <v>1578</v>
      </c>
      <c r="I45" s="8">
        <f t="shared" si="18"/>
        <v>0</v>
      </c>
      <c r="J45" s="8">
        <f t="shared" si="18"/>
        <v>1350</v>
      </c>
      <c r="K45" s="8">
        <f>SUM(K43:K44)</f>
        <v>228</v>
      </c>
      <c r="L45" s="8">
        <f t="shared" si="18"/>
        <v>0</v>
      </c>
      <c r="M45" s="8">
        <f>SUM(M43:M44)</f>
        <v>1577.3</v>
      </c>
      <c r="N45" s="8">
        <f t="shared" si="18"/>
        <v>0</v>
      </c>
      <c r="O45" s="8">
        <f t="shared" si="18"/>
        <v>1350</v>
      </c>
      <c r="P45" s="8">
        <f>SUM(P43:P44)</f>
        <v>227.3</v>
      </c>
      <c r="Q45" s="8">
        <f t="shared" si="18"/>
        <v>0</v>
      </c>
      <c r="R45" s="8">
        <f t="shared" si="18"/>
        <v>0</v>
      </c>
      <c r="S45" s="8">
        <f>M45/C45*100</f>
        <v>99.955640050697085</v>
      </c>
    </row>
    <row r="46" spans="1:20" ht="79.5" customHeight="1">
      <c r="A46" s="35" t="s">
        <v>20</v>
      </c>
      <c r="B46" s="18"/>
      <c r="C46" s="45">
        <f>C18+C36+C41+C45</f>
        <v>46615.9</v>
      </c>
      <c r="D46" s="45">
        <f>D18+D36+D41+D45</f>
        <v>3130.7</v>
      </c>
      <c r="E46" s="6">
        <f>E18+E36+E41+E45</f>
        <v>22554.500000000004</v>
      </c>
      <c r="F46" s="56">
        <f>F18+F36+F41+F45</f>
        <v>20930.699999999997</v>
      </c>
      <c r="G46" s="6">
        <f>G18+G36+G41+G45</f>
        <v>0</v>
      </c>
      <c r="H46" s="6">
        <f>H18+H36+H41+H45</f>
        <v>46615.9</v>
      </c>
      <c r="I46" s="45">
        <f>I18+I36+I41+I45</f>
        <v>3130.7</v>
      </c>
      <c r="J46" s="6">
        <f>J18+J36+J41+J45</f>
        <v>22554.500000000004</v>
      </c>
      <c r="K46" s="6">
        <f>K18+K36+K41+K45</f>
        <v>20930.699999999997</v>
      </c>
      <c r="L46" s="6">
        <f>L18+L36+L41+L45</f>
        <v>0</v>
      </c>
      <c r="M46" s="6">
        <f>M18+M36+M41+M45</f>
        <v>46135.399999999994</v>
      </c>
      <c r="N46" s="6">
        <f>N18+N36+N41+N45</f>
        <v>3130.7</v>
      </c>
      <c r="O46" s="6">
        <f>O18+O36+O41+O45</f>
        <v>22554.500000000004</v>
      </c>
      <c r="P46" s="45">
        <f>P18+P36+P41+P45</f>
        <v>20450.199999999997</v>
      </c>
      <c r="Q46" s="6"/>
      <c r="R46" s="6" t="s">
        <v>27</v>
      </c>
      <c r="S46" s="8">
        <f>M46/C46*100</f>
        <v>98.969235818679877</v>
      </c>
    </row>
    <row r="47" spans="1:20" ht="42.75" customHeight="1">
      <c r="A47" s="11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20" ht="47.25" customHeight="1">
      <c r="A48" s="1" t="s">
        <v>42</v>
      </c>
      <c r="D48" s="1" t="s">
        <v>40</v>
      </c>
    </row>
    <row r="49" spans="1:1" ht="53.25" customHeight="1"/>
    <row r="50" spans="1:1">
      <c r="A50" s="1" t="s">
        <v>41</v>
      </c>
    </row>
    <row r="51" spans="1:1" ht="26.25" customHeight="1"/>
  </sheetData>
  <mergeCells count="21">
    <mergeCell ref="S6:S8"/>
    <mergeCell ref="R10:S10"/>
    <mergeCell ref="A10:P10"/>
    <mergeCell ref="A37:K37"/>
    <mergeCell ref="M7:M8"/>
    <mergeCell ref="R6:R8"/>
    <mergeCell ref="M6:Q6"/>
    <mergeCell ref="N7:Q7"/>
    <mergeCell ref="A19:S19"/>
    <mergeCell ref="A42:K42"/>
    <mergeCell ref="B1:L1"/>
    <mergeCell ref="B2:L2"/>
    <mergeCell ref="B3:L3"/>
    <mergeCell ref="B4:L4"/>
    <mergeCell ref="D7:G7"/>
    <mergeCell ref="C7:C8"/>
    <mergeCell ref="C6:G6"/>
    <mergeCell ref="A6:A8"/>
    <mergeCell ref="H6:L6"/>
    <mergeCell ref="I7:L7"/>
    <mergeCell ref="H7:H8"/>
  </mergeCells>
  <pageMargins left="0.23622047244094491" right="0.23622047244094491" top="0.15748031496062992" bottom="0.65104166666666663" header="0.31496062992125984" footer="0.31496062992125984"/>
  <pageSetup paperSize="9" scale="75" fitToHeight="6" orientation="landscape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2022-03-01T16:32:53Z</dcterms:modified>
</cp:coreProperties>
</file>